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915" windowHeight="4140" activeTab="2"/>
  </bookViews>
  <sheets>
    <sheet name="Znajdź Zamień 1" sheetId="1" r:id="rId1"/>
    <sheet name="Znajdź Zamień 2" sheetId="2" r:id="rId2"/>
    <sheet name="Znajdź Zamień 3" sheetId="3" r:id="rId3"/>
    <sheet name="Rosja" sheetId="4" r:id="rId4"/>
    <sheet name="Stany Zjednoczone" sheetId="5" r:id="rId5"/>
  </sheets>
  <externalReferences>
    <externalReference r:id="rId8"/>
    <externalReference r:id="rId9"/>
  </externalReferences>
  <definedNames>
    <definedName name="_xlfn.BAHTTEXT" hidden="1">#NAME?</definedName>
    <definedName name="Cena">'[2]Scenariusze'!$C$4</definedName>
    <definedName name="Green">#REF!</definedName>
    <definedName name="Hungary">#REF!</definedName>
    <definedName name="Poland">#REF!</definedName>
    <definedName name="Red">#REF!</definedName>
    <definedName name="Udział">'[2]Scenariusze'!$C$10</definedName>
    <definedName name="Yellow">#REF!</definedName>
    <definedName name="Zysk">'[2]Scenariusze'!$C$9</definedName>
  </definedNames>
  <calcPr fullCalcOnLoad="1"/>
</workbook>
</file>

<file path=xl/sharedStrings.xml><?xml version="1.0" encoding="utf-8"?>
<sst xmlns="http://schemas.openxmlformats.org/spreadsheetml/2006/main" count="269" uniqueCount="89">
  <si>
    <t>Legenda</t>
  </si>
  <si>
    <t>Imię</t>
  </si>
  <si>
    <t>Nazwisko</t>
  </si>
  <si>
    <t>Miasto</t>
  </si>
  <si>
    <t>Ilość klientów</t>
  </si>
  <si>
    <t>Sprzedaż</t>
  </si>
  <si>
    <t>Srzedaż PLN</t>
  </si>
  <si>
    <t>Kategoria</t>
  </si>
  <si>
    <t>produkt</t>
  </si>
  <si>
    <t>ilość</t>
  </si>
  <si>
    <t>'000 000</t>
  </si>
  <si>
    <t>Rosja</t>
  </si>
  <si>
    <t>Stany Zjednoczone</t>
  </si>
  <si>
    <t>Witold</t>
  </si>
  <si>
    <t>Tomeszewski</t>
  </si>
  <si>
    <t>Poznań</t>
  </si>
  <si>
    <t>1-49</t>
  </si>
  <si>
    <t>produkt A</t>
  </si>
  <si>
    <t>Aleksander</t>
  </si>
  <si>
    <t>Walewski</t>
  </si>
  <si>
    <t>Kraków</t>
  </si>
  <si>
    <t>50-100</t>
  </si>
  <si>
    <t>produkt B probka</t>
  </si>
  <si>
    <t>Wydatki na reklamę</t>
  </si>
  <si>
    <t>Antoni</t>
  </si>
  <si>
    <t>Grzybowki</t>
  </si>
  <si>
    <t>Łódź</t>
  </si>
  <si>
    <t>&gt;100</t>
  </si>
  <si>
    <t>produkt C</t>
  </si>
  <si>
    <t>Koszty</t>
  </si>
  <si>
    <t>Kurowski</t>
  </si>
  <si>
    <t>Gdynia</t>
  </si>
  <si>
    <t>produkt D próbka</t>
  </si>
  <si>
    <t>Zysk</t>
  </si>
  <si>
    <t>Michał</t>
  </si>
  <si>
    <t>Kaczyński</t>
  </si>
  <si>
    <t>Szczecin</t>
  </si>
  <si>
    <t>produkt E</t>
  </si>
  <si>
    <t>Adam</t>
  </si>
  <si>
    <t>Kosowski</t>
  </si>
  <si>
    <t>Gdańsk</t>
  </si>
  <si>
    <t>Wacław</t>
  </si>
  <si>
    <t>Borkowski</t>
  </si>
  <si>
    <t>produkt G</t>
  </si>
  <si>
    <t>Wiesiu</t>
  </si>
  <si>
    <t>produkt H</t>
  </si>
  <si>
    <t>Paweł</t>
  </si>
  <si>
    <t>Warszawa</t>
  </si>
  <si>
    <t>produkt I probka</t>
  </si>
  <si>
    <t>Sosnowski</t>
  </si>
  <si>
    <t>produkt J</t>
  </si>
  <si>
    <t>Łukasz</t>
  </si>
  <si>
    <t>Rogowski</t>
  </si>
  <si>
    <t>produkt K próbka</t>
  </si>
  <si>
    <t>Szyperski</t>
  </si>
  <si>
    <t>Olsztyn</t>
  </si>
  <si>
    <t>produkt L</t>
  </si>
  <si>
    <t>Krzysztof</t>
  </si>
  <si>
    <t>Kowalski</t>
  </si>
  <si>
    <t>Tomasz</t>
  </si>
  <si>
    <t>Wojski</t>
  </si>
  <si>
    <t>produkt I</t>
  </si>
  <si>
    <t>Marcin</t>
  </si>
  <si>
    <t>Przemysław</t>
  </si>
  <si>
    <t>Nowakowski</t>
  </si>
  <si>
    <t>Olgierd</t>
  </si>
  <si>
    <t>Kosiński</t>
  </si>
  <si>
    <t>Wrocław</t>
  </si>
  <si>
    <t>Dominik</t>
  </si>
  <si>
    <t>Katowice</t>
  </si>
  <si>
    <t>Jacek</t>
  </si>
  <si>
    <t>Walczewski</t>
  </si>
  <si>
    <t>Laskowski</t>
  </si>
  <si>
    <t>Wojciech</t>
  </si>
  <si>
    <t>Nowak</t>
  </si>
  <si>
    <t>Romański</t>
  </si>
  <si>
    <t>Hubert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</si>
  <si>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</si>
  <si>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</si>
  <si>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</si>
  <si>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</si>
  <si>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</si>
  <si>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</si>
  <si>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</si>
  <si>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</si>
  <si>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</si>
  <si>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TOTAL</t>
  </si>
  <si>
    <t>produkt B</t>
  </si>
  <si>
    <t>produkt I próbka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</si>
</sst>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5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4"/>
  <sheetViews>
    <sheetView showGridLines="0" workbookViewId="0" topLeftCell="A1">
      <selection activeCell="K16" sqref="K16"/>
    </sheetView>
  </sheetViews>
  <sheetFormatPr defaultColWidth="9.140625" defaultRowHeight="12.75"/>
  <cols>
    <col min="1" max="1" width="7.421875" style="0" customWidth="1"/>
    <col min="2" max="2" width="11.140625" style="0" bestFit="1" customWidth="1"/>
    <col min="3" max="3" width="12.28125" style="0" bestFit="1" customWidth="1"/>
    <col min="4" max="4" width="9.7109375" style="0" bestFit="1" customWidth="1"/>
    <col min="5" max="5" width="13.57421875" style="0" bestFit="1" customWidth="1"/>
    <col min="6" max="6" width="9.57421875" style="0" bestFit="1" customWidth="1"/>
    <col min="7" max="7" width="12.7109375" style="1" bestFit="1" customWidth="1"/>
    <col min="11" max="11" width="9.7109375" style="0" bestFit="1" customWidth="1"/>
  </cols>
  <sheetData>
    <row r="4" spans="2:7" ht="12.75"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7" t="str">
        <f>IF(E1,"Sprzedaż USD","Srzedaż PLN")</f>
        <v>Srzedaż PLN</v>
      </c>
    </row>
    <row r="5" spans="2:7" ht="12.75">
      <c r="B5" t="s">
        <v>13</v>
      </c>
      <c r="C5" t="s">
        <v>14</v>
      </c>
      <c r="D5" t="s">
        <v>15</v>
      </c>
      <c r="E5" s="8">
        <v>116</v>
      </c>
      <c r="F5" s="9">
        <v>1091244</v>
      </c>
      <c r="G5" s="24">
        <f>F5</f>
        <v>1091244</v>
      </c>
    </row>
    <row r="6" spans="2:7" ht="12.75">
      <c r="B6" t="s">
        <v>18</v>
      </c>
      <c r="C6" t="s">
        <v>19</v>
      </c>
      <c r="D6" t="s">
        <v>20</v>
      </c>
      <c r="E6" s="8">
        <v>125</v>
      </c>
      <c r="F6" s="9">
        <v>1056233</v>
      </c>
      <c r="G6" s="24">
        <f aca="true" t="shared" si="0" ref="G6:G34">F6</f>
        <v>1056233</v>
      </c>
    </row>
    <row r="7" spans="2:7" ht="12.75">
      <c r="B7" t="s">
        <v>24</v>
      </c>
      <c r="C7" t="s">
        <v>25</v>
      </c>
      <c r="D7" t="s">
        <v>26</v>
      </c>
      <c r="E7" s="8">
        <v>35</v>
      </c>
      <c r="F7" s="9">
        <v>1054341</v>
      </c>
      <c r="G7" s="24">
        <f t="shared" si="0"/>
        <v>1054341</v>
      </c>
    </row>
    <row r="8" spans="2:7" ht="12.75">
      <c r="B8" t="s">
        <v>13</v>
      </c>
      <c r="C8" t="s">
        <v>30</v>
      </c>
      <c r="D8" t="s">
        <v>31</v>
      </c>
      <c r="E8" s="8">
        <v>64</v>
      </c>
      <c r="F8" s="9">
        <v>1051350</v>
      </c>
      <c r="G8" s="24">
        <f t="shared" si="0"/>
        <v>1051350</v>
      </c>
    </row>
    <row r="9" spans="2:7" ht="12.75">
      <c r="B9" t="s">
        <v>34</v>
      </c>
      <c r="C9" t="s">
        <v>35</v>
      </c>
      <c r="D9" t="s">
        <v>36</v>
      </c>
      <c r="E9" s="8">
        <v>68</v>
      </c>
      <c r="F9" s="9">
        <v>1050736</v>
      </c>
      <c r="G9" s="24">
        <f t="shared" si="0"/>
        <v>1050736</v>
      </c>
    </row>
    <row r="10" spans="2:7" ht="12.75">
      <c r="B10" t="s">
        <v>38</v>
      </c>
      <c r="C10" t="s">
        <v>39</v>
      </c>
      <c r="D10" t="s">
        <v>40</v>
      </c>
      <c r="E10" s="8">
        <v>58</v>
      </c>
      <c r="F10" s="9">
        <v>1024183</v>
      </c>
      <c r="G10" s="24">
        <f t="shared" si="0"/>
        <v>1024183</v>
      </c>
    </row>
    <row r="11" spans="2:7" ht="12.75">
      <c r="B11" t="s">
        <v>41</v>
      </c>
      <c r="C11" t="s">
        <v>42</v>
      </c>
      <c r="D11" t="s">
        <v>20</v>
      </c>
      <c r="E11" s="8">
        <v>80</v>
      </c>
      <c r="F11" s="9">
        <v>1022010</v>
      </c>
      <c r="G11" s="24">
        <f t="shared" si="0"/>
        <v>1022010</v>
      </c>
    </row>
    <row r="12" spans="2:7" ht="12.75">
      <c r="B12" t="s">
        <v>44</v>
      </c>
      <c r="C12" t="s">
        <v>35</v>
      </c>
      <c r="D12" t="s">
        <v>26</v>
      </c>
      <c r="E12" s="8">
        <v>103</v>
      </c>
      <c r="F12" s="9">
        <v>1021001</v>
      </c>
      <c r="G12" s="24">
        <f t="shared" si="0"/>
        <v>1021001</v>
      </c>
    </row>
    <row r="13" spans="2:7" ht="12.75">
      <c r="B13" t="s">
        <v>46</v>
      </c>
      <c r="C13" t="s">
        <v>30</v>
      </c>
      <c r="D13" t="s">
        <v>47</v>
      </c>
      <c r="E13" s="8">
        <v>114</v>
      </c>
      <c r="F13" s="9">
        <v>1019980</v>
      </c>
      <c r="G13" s="24">
        <f t="shared" si="0"/>
        <v>1019980</v>
      </c>
    </row>
    <row r="14" spans="2:7" ht="12.75">
      <c r="B14" t="s">
        <v>24</v>
      </c>
      <c r="C14" t="s">
        <v>49</v>
      </c>
      <c r="D14" t="s">
        <v>20</v>
      </c>
      <c r="E14" s="8">
        <v>32</v>
      </c>
      <c r="F14" s="9">
        <v>988596</v>
      </c>
      <c r="G14" s="24">
        <f t="shared" si="0"/>
        <v>988596</v>
      </c>
    </row>
    <row r="15" spans="2:7" ht="12.75">
      <c r="B15" t="s">
        <v>51</v>
      </c>
      <c r="C15" t="s">
        <v>52</v>
      </c>
      <c r="D15" t="s">
        <v>47</v>
      </c>
      <c r="E15" s="1">
        <v>86</v>
      </c>
      <c r="F15" s="9">
        <v>987345</v>
      </c>
      <c r="G15" s="24">
        <f t="shared" si="0"/>
        <v>987345</v>
      </c>
    </row>
    <row r="16" spans="2:7" ht="12.75">
      <c r="B16" t="s">
        <v>34</v>
      </c>
      <c r="C16" t="s">
        <v>54</v>
      </c>
      <c r="D16" t="s">
        <v>55</v>
      </c>
      <c r="E16" s="8">
        <v>42</v>
      </c>
      <c r="F16" s="9">
        <v>980514</v>
      </c>
      <c r="G16" s="24">
        <f t="shared" si="0"/>
        <v>980514</v>
      </c>
    </row>
    <row r="17" spans="2:7" ht="12.75">
      <c r="B17" t="s">
        <v>44</v>
      </c>
      <c r="C17" t="s">
        <v>25</v>
      </c>
      <c r="D17" t="s">
        <v>15</v>
      </c>
      <c r="E17" s="8">
        <v>58</v>
      </c>
      <c r="F17" s="9">
        <v>894569</v>
      </c>
      <c r="G17" s="24">
        <f t="shared" si="0"/>
        <v>894569</v>
      </c>
    </row>
    <row r="18" spans="2:7" ht="12.75">
      <c r="B18" t="s">
        <v>57</v>
      </c>
      <c r="C18" t="s">
        <v>54</v>
      </c>
      <c r="D18" t="s">
        <v>47</v>
      </c>
      <c r="E18" s="8">
        <v>75</v>
      </c>
      <c r="F18" s="9">
        <v>882140</v>
      </c>
      <c r="G18" s="24">
        <f t="shared" si="0"/>
        <v>882140</v>
      </c>
    </row>
    <row r="19" spans="2:7" ht="12.75">
      <c r="B19" t="s">
        <v>57</v>
      </c>
      <c r="C19" t="s">
        <v>58</v>
      </c>
      <c r="D19" t="s">
        <v>40</v>
      </c>
      <c r="E19" s="8">
        <v>96</v>
      </c>
      <c r="F19" s="9">
        <v>823468</v>
      </c>
      <c r="G19" s="24">
        <f t="shared" si="0"/>
        <v>823468</v>
      </c>
    </row>
    <row r="20" spans="2:7" ht="12.75">
      <c r="B20" t="s">
        <v>59</v>
      </c>
      <c r="C20" t="s">
        <v>60</v>
      </c>
      <c r="D20" t="s">
        <v>40</v>
      </c>
      <c r="E20" s="8">
        <v>111</v>
      </c>
      <c r="F20" s="9">
        <v>809054</v>
      </c>
      <c r="G20" s="24">
        <f t="shared" si="0"/>
        <v>809054</v>
      </c>
    </row>
    <row r="21" spans="2:7" ht="12.75">
      <c r="B21" t="s">
        <v>62</v>
      </c>
      <c r="C21" t="s">
        <v>14</v>
      </c>
      <c r="D21" t="s">
        <v>26</v>
      </c>
      <c r="E21" s="8">
        <v>47</v>
      </c>
      <c r="F21" s="9">
        <v>803564</v>
      </c>
      <c r="G21" s="24">
        <f t="shared" si="0"/>
        <v>803564</v>
      </c>
    </row>
    <row r="22" spans="2:7" ht="12.75">
      <c r="B22" t="s">
        <v>63</v>
      </c>
      <c r="C22" t="s">
        <v>64</v>
      </c>
      <c r="D22" t="s">
        <v>40</v>
      </c>
      <c r="E22" s="8">
        <v>53</v>
      </c>
      <c r="F22" s="9">
        <v>786293</v>
      </c>
      <c r="G22" s="24">
        <f t="shared" si="0"/>
        <v>786293</v>
      </c>
    </row>
    <row r="23" spans="2:7" ht="12.75">
      <c r="B23" t="s">
        <v>38</v>
      </c>
      <c r="C23" t="s">
        <v>58</v>
      </c>
      <c r="D23" t="s">
        <v>47</v>
      </c>
      <c r="E23" s="8">
        <v>80</v>
      </c>
      <c r="F23" s="9">
        <v>776146</v>
      </c>
      <c r="G23" s="24">
        <f t="shared" si="0"/>
        <v>776146</v>
      </c>
    </row>
    <row r="24" spans="2:7" ht="12.75">
      <c r="B24" t="s">
        <v>65</v>
      </c>
      <c r="C24" t="s">
        <v>66</v>
      </c>
      <c r="D24" t="s">
        <v>67</v>
      </c>
      <c r="E24" s="8">
        <v>100</v>
      </c>
      <c r="F24" s="9">
        <v>730700</v>
      </c>
      <c r="G24" s="24">
        <f t="shared" si="0"/>
        <v>730700</v>
      </c>
    </row>
    <row r="25" spans="2:7" ht="12.75">
      <c r="B25" t="s">
        <v>68</v>
      </c>
      <c r="C25" t="s">
        <v>42</v>
      </c>
      <c r="D25" t="s">
        <v>69</v>
      </c>
      <c r="E25" s="8">
        <v>113</v>
      </c>
      <c r="F25" s="9">
        <v>726622</v>
      </c>
      <c r="G25" s="24">
        <f t="shared" si="0"/>
        <v>726622</v>
      </c>
    </row>
    <row r="26" spans="2:7" ht="12.75">
      <c r="B26" t="s">
        <v>59</v>
      </c>
      <c r="C26" t="s">
        <v>64</v>
      </c>
      <c r="D26" t="s">
        <v>47</v>
      </c>
      <c r="E26" s="8">
        <v>90</v>
      </c>
      <c r="F26" s="9">
        <v>708533</v>
      </c>
      <c r="G26" s="24">
        <f t="shared" si="0"/>
        <v>708533</v>
      </c>
    </row>
    <row r="27" spans="2:7" ht="12.75">
      <c r="B27" t="s">
        <v>70</v>
      </c>
      <c r="C27" t="s">
        <v>71</v>
      </c>
      <c r="D27" t="s">
        <v>67</v>
      </c>
      <c r="E27" s="8">
        <v>94</v>
      </c>
      <c r="F27" s="9">
        <v>699543</v>
      </c>
      <c r="G27" s="24">
        <f t="shared" si="0"/>
        <v>699543</v>
      </c>
    </row>
    <row r="28" spans="2:7" ht="12.75">
      <c r="B28" t="s">
        <v>41</v>
      </c>
      <c r="C28" t="s">
        <v>72</v>
      </c>
      <c r="D28" t="s">
        <v>26</v>
      </c>
      <c r="E28" s="8">
        <v>48</v>
      </c>
      <c r="F28" s="9">
        <v>697530</v>
      </c>
      <c r="G28" s="24">
        <f t="shared" si="0"/>
        <v>697530</v>
      </c>
    </row>
    <row r="29" spans="2:7" ht="12.75">
      <c r="B29" t="s">
        <v>73</v>
      </c>
      <c r="C29" t="s">
        <v>74</v>
      </c>
      <c r="D29" t="s">
        <v>67</v>
      </c>
      <c r="E29" s="1">
        <v>99</v>
      </c>
      <c r="F29" s="9">
        <v>678543</v>
      </c>
      <c r="G29" s="24">
        <f t="shared" si="0"/>
        <v>678543</v>
      </c>
    </row>
    <row r="30" spans="2:7" ht="12.75">
      <c r="B30" t="s">
        <v>65</v>
      </c>
      <c r="C30" t="s">
        <v>19</v>
      </c>
      <c r="D30" t="s">
        <v>69</v>
      </c>
      <c r="E30" s="8">
        <v>40</v>
      </c>
      <c r="F30" s="9">
        <v>667089</v>
      </c>
      <c r="G30" s="24">
        <f t="shared" si="0"/>
        <v>667089</v>
      </c>
    </row>
    <row r="31" spans="2:7" ht="12.75">
      <c r="B31" t="s">
        <v>68</v>
      </c>
      <c r="C31" t="s">
        <v>75</v>
      </c>
      <c r="D31" t="s">
        <v>20</v>
      </c>
      <c r="E31" s="8">
        <v>40</v>
      </c>
      <c r="F31" s="9">
        <v>613184</v>
      </c>
      <c r="G31" s="24">
        <f t="shared" si="0"/>
        <v>613184</v>
      </c>
    </row>
    <row r="32" spans="2:7" ht="12.75">
      <c r="B32" t="s">
        <v>76</v>
      </c>
      <c r="C32" t="s">
        <v>49</v>
      </c>
      <c r="D32" t="s">
        <v>69</v>
      </c>
      <c r="E32" s="8">
        <v>30</v>
      </c>
      <c r="F32" s="9">
        <v>565505</v>
      </c>
      <c r="G32" s="24">
        <f t="shared" si="0"/>
        <v>565505</v>
      </c>
    </row>
    <row r="33" spans="2:7" ht="12.75">
      <c r="B33" t="s">
        <v>62</v>
      </c>
      <c r="C33" t="s">
        <v>72</v>
      </c>
      <c r="D33" t="s">
        <v>15</v>
      </c>
      <c r="E33" s="8">
        <v>83</v>
      </c>
      <c r="F33" s="9">
        <v>543434</v>
      </c>
      <c r="G33" s="24">
        <f t="shared" si="0"/>
        <v>543434</v>
      </c>
    </row>
    <row r="34" spans="2:7" ht="12.75">
      <c r="B34" t="s">
        <v>70</v>
      </c>
      <c r="C34" t="s">
        <v>75</v>
      </c>
      <c r="D34" t="s">
        <v>69</v>
      </c>
      <c r="E34" s="8">
        <v>115</v>
      </c>
      <c r="F34" s="9">
        <v>539117</v>
      </c>
      <c r="G34" s="24">
        <f t="shared" si="0"/>
        <v>539117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M8:N24"/>
  <sheetViews>
    <sheetView workbookViewId="0" topLeftCell="A1">
      <selection activeCell="Q14" sqref="Q14"/>
    </sheetView>
  </sheetViews>
  <sheetFormatPr defaultColWidth="9.140625" defaultRowHeight="12.75"/>
  <cols>
    <col min="2" max="12" width="0" style="0" hidden="1" customWidth="1"/>
    <col min="13" max="13" width="15.140625" style="0" customWidth="1"/>
  </cols>
  <sheetData>
    <row r="8" spans="13:14" ht="12.75">
      <c r="M8" t="s">
        <v>8</v>
      </c>
      <c r="N8" t="s">
        <v>9</v>
      </c>
    </row>
    <row r="9" spans="13:14" ht="12.75">
      <c r="M9" t="s">
        <v>17</v>
      </c>
      <c r="N9" s="12">
        <v>123</v>
      </c>
    </row>
    <row r="10" spans="13:14" ht="12.75">
      <c r="M10" t="s">
        <v>87</v>
      </c>
      <c r="N10" s="12">
        <v>357</v>
      </c>
    </row>
    <row r="11" spans="13:14" ht="12.75">
      <c r="M11" t="s">
        <v>28</v>
      </c>
      <c r="N11" s="12">
        <v>124</v>
      </c>
    </row>
    <row r="12" spans="13:14" ht="12.75">
      <c r="M12" t="s">
        <v>32</v>
      </c>
      <c r="N12" s="12">
        <v>358</v>
      </c>
    </row>
    <row r="13" spans="13:14" ht="12.75">
      <c r="M13" t="s">
        <v>37</v>
      </c>
      <c r="N13" s="12">
        <v>125</v>
      </c>
    </row>
    <row r="14" spans="13:14" ht="12.75">
      <c r="M14" t="s">
        <v>17</v>
      </c>
      <c r="N14" s="12">
        <v>359</v>
      </c>
    </row>
    <row r="15" spans="13:14" ht="12.75">
      <c r="M15" s="14" t="s">
        <v>43</v>
      </c>
      <c r="N15" s="12">
        <v>126</v>
      </c>
    </row>
    <row r="16" spans="13:14" ht="12.75">
      <c r="M16" t="s">
        <v>45</v>
      </c>
      <c r="N16" s="12">
        <v>360</v>
      </c>
    </row>
    <row r="17" spans="13:14" ht="12.75">
      <c r="M17" t="s">
        <v>88</v>
      </c>
      <c r="N17" s="12">
        <v>127</v>
      </c>
    </row>
    <row r="18" spans="13:14" ht="12.75">
      <c r="M18" t="s">
        <v>50</v>
      </c>
      <c r="N18" s="12">
        <v>361</v>
      </c>
    </row>
    <row r="19" spans="13:14" ht="12.75">
      <c r="M19" t="s">
        <v>53</v>
      </c>
      <c r="N19" s="12">
        <v>128</v>
      </c>
    </row>
    <row r="20" spans="13:14" ht="12.75">
      <c r="M20" t="s">
        <v>56</v>
      </c>
      <c r="N20" s="12">
        <v>128</v>
      </c>
    </row>
    <row r="21" spans="13:14" ht="12.75">
      <c r="M21" t="s">
        <v>17</v>
      </c>
      <c r="N21" s="12">
        <v>362</v>
      </c>
    </row>
    <row r="22" spans="13:14" ht="12.75">
      <c r="M22" s="14" t="s">
        <v>43</v>
      </c>
      <c r="N22" s="12">
        <v>126</v>
      </c>
    </row>
    <row r="23" spans="13:14" ht="12.75">
      <c r="M23" t="s">
        <v>45</v>
      </c>
      <c r="N23" s="12">
        <v>360</v>
      </c>
    </row>
    <row r="24" spans="13:14" ht="12.75">
      <c r="M24" t="s">
        <v>61</v>
      </c>
      <c r="N24" s="12">
        <v>127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0"/>
  <dimension ref="B3:R34"/>
  <sheetViews>
    <sheetView showGridLines="0" tabSelected="1" workbookViewId="0" topLeftCell="O1">
      <selection activeCell="S45" sqref="S45"/>
    </sheetView>
  </sheetViews>
  <sheetFormatPr defaultColWidth="9.140625" defaultRowHeight="12.75"/>
  <cols>
    <col min="1" max="1" width="9.8515625" style="0" customWidth="1"/>
    <col min="2" max="2" width="11.140625" style="0" bestFit="1" customWidth="1"/>
    <col min="3" max="3" width="12.28125" style="0" bestFit="1" customWidth="1"/>
    <col min="4" max="4" width="9.8515625" style="0" customWidth="1"/>
    <col min="5" max="5" width="13.57421875" style="0" bestFit="1" customWidth="1"/>
    <col min="6" max="6" width="9.8515625" style="0" customWidth="1"/>
    <col min="7" max="7" width="12.7109375" style="0" bestFit="1" customWidth="1"/>
    <col min="8" max="8" width="9.8515625" style="1" customWidth="1"/>
    <col min="9" max="9" width="2.57421875" style="0" customWidth="1"/>
    <col min="10" max="10" width="9.8515625" style="0" customWidth="1"/>
    <col min="11" max="11" width="9.8515625" style="0" bestFit="1" customWidth="1"/>
    <col min="12" max="12" width="2.8515625" style="0" customWidth="1"/>
    <col min="13" max="13" width="15.28125" style="0" bestFit="1" customWidth="1"/>
    <col min="14" max="15" width="9.8515625" style="0" customWidth="1"/>
    <col min="16" max="16" width="19.421875" style="0" bestFit="1" customWidth="1"/>
    <col min="17" max="17" width="9.421875" style="0" customWidth="1"/>
    <col min="18" max="18" width="17.7109375" style="0" customWidth="1"/>
    <col min="19" max="19" width="9.421875" style="0" customWidth="1"/>
  </cols>
  <sheetData>
    <row r="3" ht="12.75">
      <c r="J3" s="2" t="s">
        <v>0</v>
      </c>
    </row>
    <row r="4" spans="2:18" ht="12.75"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5" t="s">
        <v>6</v>
      </c>
      <c r="H4" s="5" t="s">
        <v>7</v>
      </c>
      <c r="J4" s="5" t="s">
        <v>7</v>
      </c>
      <c r="K4" s="5" t="s">
        <v>7</v>
      </c>
      <c r="M4" s="5" t="s">
        <v>8</v>
      </c>
      <c r="N4" s="5" t="s">
        <v>9</v>
      </c>
      <c r="P4" s="6" t="s">
        <v>10</v>
      </c>
      <c r="Q4" s="7" t="s">
        <v>11</v>
      </c>
      <c r="R4" s="7" t="s">
        <v>12</v>
      </c>
    </row>
    <row r="5" spans="2:18" ht="12.75">
      <c r="B5" t="s">
        <v>13</v>
      </c>
      <c r="C5" t="s">
        <v>14</v>
      </c>
      <c r="D5" t="s">
        <v>15</v>
      </c>
      <c r="E5" s="8">
        <v>116</v>
      </c>
      <c r="F5" s="9">
        <v>1091244</v>
      </c>
      <c r="G5" s="10">
        <v>1091244</v>
      </c>
      <c r="H5" s="11">
        <v>1</v>
      </c>
      <c r="J5" s="1">
        <v>3</v>
      </c>
      <c r="K5" s="11" t="s">
        <v>16</v>
      </c>
      <c r="M5" t="s">
        <v>17</v>
      </c>
      <c r="N5" s="12">
        <v>123</v>
      </c>
      <c r="P5" s="2" t="s">
        <v>5</v>
      </c>
      <c r="Q5" s="13">
        <f>Rosja!$C$12/1000000</f>
        <v>94.48167470233831</v>
      </c>
      <c r="R5" s="13"/>
    </row>
    <row r="6" spans="2:18" ht="12.75">
      <c r="B6" t="s">
        <v>18</v>
      </c>
      <c r="C6" t="s">
        <v>19</v>
      </c>
      <c r="D6" t="s">
        <v>20</v>
      </c>
      <c r="E6" s="8">
        <v>125</v>
      </c>
      <c r="F6" s="9">
        <v>1056233</v>
      </c>
      <c r="G6" s="10">
        <v>1056233</v>
      </c>
      <c r="H6" s="11">
        <v>1</v>
      </c>
      <c r="J6" s="1">
        <v>2</v>
      </c>
      <c r="K6" s="1" t="s">
        <v>21</v>
      </c>
      <c r="M6" t="s">
        <v>22</v>
      </c>
      <c r="N6" s="12">
        <v>357</v>
      </c>
      <c r="P6" s="2" t="s">
        <v>23</v>
      </c>
      <c r="Q6" s="13">
        <f>Rosja!$D$12/1000000</f>
        <v>42.161435323717754</v>
      </c>
      <c r="R6" s="13"/>
    </row>
    <row r="7" spans="2:18" ht="12.75">
      <c r="B7" t="s">
        <v>24</v>
      </c>
      <c r="C7" t="s">
        <v>25</v>
      </c>
      <c r="D7" t="s">
        <v>26</v>
      </c>
      <c r="E7" s="8">
        <v>35</v>
      </c>
      <c r="F7" s="9">
        <v>1054341</v>
      </c>
      <c r="G7" s="10">
        <v>1054341</v>
      </c>
      <c r="H7" s="1">
        <v>3</v>
      </c>
      <c r="J7" s="1">
        <v>1</v>
      </c>
      <c r="K7" s="1" t="s">
        <v>27</v>
      </c>
      <c r="M7" t="s">
        <v>28</v>
      </c>
      <c r="N7" s="12">
        <v>124</v>
      </c>
      <c r="P7" s="2" t="s">
        <v>29</v>
      </c>
      <c r="Q7" s="13">
        <f>Rosja!$E$12/1000000</f>
        <v>12.380266755964142</v>
      </c>
      <c r="R7" s="13"/>
    </row>
    <row r="8" spans="2:18" ht="12.75">
      <c r="B8" t="s">
        <v>13</v>
      </c>
      <c r="C8" t="s">
        <v>30</v>
      </c>
      <c r="D8" t="s">
        <v>31</v>
      </c>
      <c r="E8" s="8">
        <v>64</v>
      </c>
      <c r="F8" s="9">
        <v>1051350</v>
      </c>
      <c r="G8" s="10">
        <v>1051350</v>
      </c>
      <c r="H8" s="11">
        <v>2</v>
      </c>
      <c r="M8" t="s">
        <v>32</v>
      </c>
      <c r="N8" s="12">
        <v>358</v>
      </c>
      <c r="P8" s="2" t="s">
        <v>33</v>
      </c>
      <c r="Q8" s="13">
        <f>Rosja!$F$12/1000000</f>
        <v>39.93997262265642</v>
      </c>
      <c r="R8" s="13"/>
    </row>
    <row r="9" spans="2:14" ht="12.75">
      <c r="B9" t="s">
        <v>34</v>
      </c>
      <c r="C9" t="s">
        <v>35</v>
      </c>
      <c r="D9" t="s">
        <v>36</v>
      </c>
      <c r="E9" s="8">
        <v>68</v>
      </c>
      <c r="F9" s="9">
        <v>1050736</v>
      </c>
      <c r="G9" s="10">
        <v>1050736</v>
      </c>
      <c r="H9" s="11">
        <v>2</v>
      </c>
      <c r="M9" t="s">
        <v>37</v>
      </c>
      <c r="N9" s="12">
        <v>125</v>
      </c>
    </row>
    <row r="10" spans="2:14" ht="12.75">
      <c r="B10" t="s">
        <v>38</v>
      </c>
      <c r="C10" t="s">
        <v>39</v>
      </c>
      <c r="D10" t="s">
        <v>40</v>
      </c>
      <c r="E10" s="8">
        <v>58</v>
      </c>
      <c r="F10" s="9">
        <v>1024183</v>
      </c>
      <c r="G10" s="10">
        <v>1024183</v>
      </c>
      <c r="H10" s="11">
        <v>2</v>
      </c>
      <c r="M10" t="s">
        <v>17</v>
      </c>
      <c r="N10" s="12">
        <v>359</v>
      </c>
    </row>
    <row r="11" spans="2:14" ht="12.75">
      <c r="B11" t="s">
        <v>41</v>
      </c>
      <c r="C11" t="s">
        <v>42</v>
      </c>
      <c r="D11" t="s">
        <v>20</v>
      </c>
      <c r="E11" s="8">
        <v>80</v>
      </c>
      <c r="F11" s="9">
        <v>1022010</v>
      </c>
      <c r="G11" s="10">
        <v>1022010</v>
      </c>
      <c r="H11" s="11">
        <v>2</v>
      </c>
      <c r="M11" s="14" t="s">
        <v>43</v>
      </c>
      <c r="N11" s="12">
        <v>126</v>
      </c>
    </row>
    <row r="12" spans="2:14" ht="12.75">
      <c r="B12" t="s">
        <v>44</v>
      </c>
      <c r="C12" t="s">
        <v>35</v>
      </c>
      <c r="D12" t="s">
        <v>26</v>
      </c>
      <c r="E12" s="8">
        <v>103</v>
      </c>
      <c r="F12" s="9">
        <v>1021001</v>
      </c>
      <c r="G12" s="10">
        <v>1021001</v>
      </c>
      <c r="H12" s="11">
        <v>1</v>
      </c>
      <c r="M12" t="s">
        <v>45</v>
      </c>
      <c r="N12" s="12">
        <v>360</v>
      </c>
    </row>
    <row r="13" spans="2:14" ht="12.75">
      <c r="B13" t="s">
        <v>46</v>
      </c>
      <c r="C13" t="s">
        <v>30</v>
      </c>
      <c r="D13" t="s">
        <v>47</v>
      </c>
      <c r="E13" s="8">
        <v>114</v>
      </c>
      <c r="F13" s="9">
        <v>1019980</v>
      </c>
      <c r="G13" s="10">
        <v>1019980</v>
      </c>
      <c r="H13" s="11">
        <v>1</v>
      </c>
      <c r="M13" t="s">
        <v>48</v>
      </c>
      <c r="N13" s="12">
        <v>127</v>
      </c>
    </row>
    <row r="14" spans="2:14" ht="12.75">
      <c r="B14" t="s">
        <v>24</v>
      </c>
      <c r="C14" t="s">
        <v>49</v>
      </c>
      <c r="D14" t="s">
        <v>20</v>
      </c>
      <c r="E14" s="8">
        <v>32</v>
      </c>
      <c r="F14" s="9">
        <v>988596</v>
      </c>
      <c r="G14" s="10">
        <v>988596</v>
      </c>
      <c r="H14" s="1">
        <v>3</v>
      </c>
      <c r="M14" t="s">
        <v>50</v>
      </c>
      <c r="N14" s="12">
        <v>361</v>
      </c>
    </row>
    <row r="15" spans="2:14" ht="12.75">
      <c r="B15" t="s">
        <v>51</v>
      </c>
      <c r="C15" t="s">
        <v>52</v>
      </c>
      <c r="D15" t="s">
        <v>47</v>
      </c>
      <c r="E15" s="1">
        <v>86</v>
      </c>
      <c r="F15" s="9">
        <v>987345</v>
      </c>
      <c r="G15" s="10">
        <v>987345</v>
      </c>
      <c r="H15" s="11">
        <v>2</v>
      </c>
      <c r="M15" t="s">
        <v>53</v>
      </c>
      <c r="N15" s="12">
        <v>128</v>
      </c>
    </row>
    <row r="16" spans="2:14" ht="12.75">
      <c r="B16" t="s">
        <v>34</v>
      </c>
      <c r="C16" t="s">
        <v>54</v>
      </c>
      <c r="D16" t="s">
        <v>55</v>
      </c>
      <c r="E16" s="8">
        <v>42</v>
      </c>
      <c r="F16" s="9">
        <v>980514</v>
      </c>
      <c r="G16" s="10">
        <v>980514</v>
      </c>
      <c r="H16" s="1">
        <v>3</v>
      </c>
      <c r="M16" t="s">
        <v>56</v>
      </c>
      <c r="N16" s="12">
        <v>128</v>
      </c>
    </row>
    <row r="17" spans="2:14" ht="12.75">
      <c r="B17" t="s">
        <v>44</v>
      </c>
      <c r="C17" t="s">
        <v>25</v>
      </c>
      <c r="D17" t="s">
        <v>15</v>
      </c>
      <c r="E17" s="8">
        <v>58</v>
      </c>
      <c r="F17" s="9">
        <v>894569</v>
      </c>
      <c r="G17" s="10">
        <v>894569</v>
      </c>
      <c r="H17" s="11">
        <v>2</v>
      </c>
      <c r="M17" t="s">
        <v>17</v>
      </c>
      <c r="N17" s="12">
        <v>362</v>
      </c>
    </row>
    <row r="18" spans="2:14" ht="12.75">
      <c r="B18" t="s">
        <v>57</v>
      </c>
      <c r="C18" t="s">
        <v>54</v>
      </c>
      <c r="D18" t="s">
        <v>47</v>
      </c>
      <c r="E18" s="8">
        <v>75</v>
      </c>
      <c r="F18" s="9">
        <v>882140</v>
      </c>
      <c r="G18" s="10">
        <v>882140</v>
      </c>
      <c r="H18" s="11">
        <v>2</v>
      </c>
      <c r="M18" s="14" t="s">
        <v>43</v>
      </c>
      <c r="N18" s="12">
        <v>126</v>
      </c>
    </row>
    <row r="19" spans="2:14" ht="12.75">
      <c r="B19" t="s">
        <v>57</v>
      </c>
      <c r="C19" t="s">
        <v>58</v>
      </c>
      <c r="D19" t="s">
        <v>40</v>
      </c>
      <c r="E19" s="8">
        <v>96</v>
      </c>
      <c r="F19" s="9">
        <v>823468</v>
      </c>
      <c r="G19" s="10">
        <v>823468</v>
      </c>
      <c r="H19" s="11">
        <v>2</v>
      </c>
      <c r="M19" t="s">
        <v>45</v>
      </c>
      <c r="N19" s="12">
        <v>360</v>
      </c>
    </row>
    <row r="20" spans="2:14" ht="12.75">
      <c r="B20" t="s">
        <v>59</v>
      </c>
      <c r="C20" t="s">
        <v>60</v>
      </c>
      <c r="D20" t="s">
        <v>40</v>
      </c>
      <c r="E20" s="8">
        <v>111</v>
      </c>
      <c r="F20" s="9">
        <v>809054</v>
      </c>
      <c r="G20" s="10">
        <v>809054</v>
      </c>
      <c r="H20" s="11">
        <v>1</v>
      </c>
      <c r="M20" t="s">
        <v>61</v>
      </c>
      <c r="N20" s="12">
        <v>127</v>
      </c>
    </row>
    <row r="21" spans="2:8" ht="12.75">
      <c r="B21" t="s">
        <v>62</v>
      </c>
      <c r="C21" t="s">
        <v>14</v>
      </c>
      <c r="D21" t="s">
        <v>26</v>
      </c>
      <c r="E21" s="8">
        <v>47</v>
      </c>
      <c r="F21" s="9">
        <v>803564</v>
      </c>
      <c r="G21" s="10">
        <v>803564</v>
      </c>
      <c r="H21" s="1">
        <v>3</v>
      </c>
    </row>
    <row r="22" spans="2:8" ht="12.75">
      <c r="B22" t="s">
        <v>63</v>
      </c>
      <c r="C22" t="s">
        <v>64</v>
      </c>
      <c r="D22" t="s">
        <v>40</v>
      </c>
      <c r="E22" s="8">
        <v>53</v>
      </c>
      <c r="F22" s="9">
        <v>786293</v>
      </c>
      <c r="G22" s="10">
        <v>786293</v>
      </c>
      <c r="H22" s="11">
        <v>2</v>
      </c>
    </row>
    <row r="23" spans="2:8" ht="12.75">
      <c r="B23" t="s">
        <v>38</v>
      </c>
      <c r="C23" t="s">
        <v>58</v>
      </c>
      <c r="D23" t="s">
        <v>47</v>
      </c>
      <c r="E23" s="8">
        <v>80</v>
      </c>
      <c r="F23" s="9">
        <v>776146</v>
      </c>
      <c r="G23" s="10">
        <v>776146</v>
      </c>
      <c r="H23" s="11">
        <v>2</v>
      </c>
    </row>
    <row r="24" spans="2:8" ht="12.75">
      <c r="B24" t="s">
        <v>65</v>
      </c>
      <c r="C24" t="s">
        <v>66</v>
      </c>
      <c r="D24" t="s">
        <v>67</v>
      </c>
      <c r="E24" s="8">
        <v>100</v>
      </c>
      <c r="F24" s="9">
        <v>730700</v>
      </c>
      <c r="G24" s="10">
        <v>730700</v>
      </c>
      <c r="H24" s="11">
        <v>2</v>
      </c>
    </row>
    <row r="25" spans="2:8" ht="12.75">
      <c r="B25" t="s">
        <v>68</v>
      </c>
      <c r="C25" t="s">
        <v>42</v>
      </c>
      <c r="D25" t="s">
        <v>69</v>
      </c>
      <c r="E25" s="8">
        <v>113</v>
      </c>
      <c r="F25" s="9">
        <v>726622</v>
      </c>
      <c r="G25" s="10">
        <v>726622</v>
      </c>
      <c r="H25" s="11">
        <v>1</v>
      </c>
    </row>
    <row r="26" spans="2:8" ht="12.75">
      <c r="B26" t="s">
        <v>59</v>
      </c>
      <c r="C26" t="s">
        <v>64</v>
      </c>
      <c r="D26" t="s">
        <v>47</v>
      </c>
      <c r="E26" s="8">
        <v>90</v>
      </c>
      <c r="F26" s="9">
        <v>708533</v>
      </c>
      <c r="G26" s="10">
        <v>708533</v>
      </c>
      <c r="H26" s="11">
        <v>2</v>
      </c>
    </row>
    <row r="27" spans="2:8" ht="12.75">
      <c r="B27" t="s">
        <v>70</v>
      </c>
      <c r="C27" t="s">
        <v>71</v>
      </c>
      <c r="D27" t="s">
        <v>67</v>
      </c>
      <c r="E27" s="8">
        <v>94</v>
      </c>
      <c r="F27" s="9">
        <v>699543</v>
      </c>
      <c r="G27" s="10">
        <v>699543</v>
      </c>
      <c r="H27" s="11">
        <v>2</v>
      </c>
    </row>
    <row r="28" spans="2:8" ht="12.75">
      <c r="B28" t="s">
        <v>41</v>
      </c>
      <c r="C28" t="s">
        <v>72</v>
      </c>
      <c r="D28" t="s">
        <v>26</v>
      </c>
      <c r="E28" s="8">
        <v>48</v>
      </c>
      <c r="F28" s="9">
        <v>697530</v>
      </c>
      <c r="G28" s="10">
        <v>697530</v>
      </c>
      <c r="H28" s="1">
        <v>3</v>
      </c>
    </row>
    <row r="29" spans="2:8" ht="12.75">
      <c r="B29" t="s">
        <v>73</v>
      </c>
      <c r="C29" t="s">
        <v>74</v>
      </c>
      <c r="D29" t="s">
        <v>67</v>
      </c>
      <c r="E29" s="1">
        <v>99</v>
      </c>
      <c r="F29" s="9">
        <v>678543</v>
      </c>
      <c r="G29" s="10">
        <v>678543</v>
      </c>
      <c r="H29" s="11">
        <v>2</v>
      </c>
    </row>
    <row r="30" spans="2:8" ht="12.75">
      <c r="B30" t="s">
        <v>65</v>
      </c>
      <c r="C30" t="s">
        <v>19</v>
      </c>
      <c r="D30" t="s">
        <v>69</v>
      </c>
      <c r="E30" s="8">
        <v>40</v>
      </c>
      <c r="F30" s="9">
        <v>667089</v>
      </c>
      <c r="G30" s="10">
        <v>667089</v>
      </c>
      <c r="H30" s="1">
        <v>3</v>
      </c>
    </row>
    <row r="31" spans="2:8" ht="12.75">
      <c r="B31" t="s">
        <v>68</v>
      </c>
      <c r="C31" t="s">
        <v>75</v>
      </c>
      <c r="D31" t="s">
        <v>20</v>
      </c>
      <c r="E31" s="8">
        <v>40</v>
      </c>
      <c r="F31" s="9">
        <v>613184</v>
      </c>
      <c r="G31" s="10">
        <v>613184</v>
      </c>
      <c r="H31" s="1">
        <v>3</v>
      </c>
    </row>
    <row r="32" spans="2:8" ht="12.75">
      <c r="B32" t="s">
        <v>76</v>
      </c>
      <c r="C32" t="s">
        <v>49</v>
      </c>
      <c r="D32" t="s">
        <v>69</v>
      </c>
      <c r="E32" s="8">
        <v>30</v>
      </c>
      <c r="F32" s="9">
        <v>565505</v>
      </c>
      <c r="G32" s="10">
        <v>565505</v>
      </c>
      <c r="H32" s="1">
        <v>3</v>
      </c>
    </row>
    <row r="33" spans="2:8" ht="12.75">
      <c r="B33" t="s">
        <v>62</v>
      </c>
      <c r="C33" t="s">
        <v>72</v>
      </c>
      <c r="D33" t="s">
        <v>15</v>
      </c>
      <c r="E33" s="8">
        <v>83</v>
      </c>
      <c r="F33" s="9">
        <v>543434</v>
      </c>
      <c r="G33" s="10">
        <v>543434</v>
      </c>
      <c r="H33" s="11">
        <v>2</v>
      </c>
    </row>
    <row r="34" spans="2:8" ht="12.75">
      <c r="B34" t="s">
        <v>70</v>
      </c>
      <c r="C34" t="s">
        <v>75</v>
      </c>
      <c r="D34" t="s">
        <v>69</v>
      </c>
      <c r="E34" s="8">
        <v>115</v>
      </c>
      <c r="F34" s="9">
        <v>539117</v>
      </c>
      <c r="G34" s="10">
        <v>539117</v>
      </c>
      <c r="H34" s="11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2"/>
  <sheetViews>
    <sheetView showGridLines="0" workbookViewId="0" topLeftCell="A1">
      <selection activeCell="D8" sqref="D8"/>
    </sheetView>
  </sheetViews>
  <sheetFormatPr defaultColWidth="9.140625" defaultRowHeight="12.75"/>
  <cols>
    <col min="3" max="3" width="11.7109375" style="0" customWidth="1"/>
    <col min="4" max="4" width="13.00390625" style="0" customWidth="1"/>
    <col min="5" max="5" width="10.7109375" style="0" customWidth="1"/>
    <col min="6" max="6" width="10.140625" style="0" bestFit="1" customWidth="1"/>
  </cols>
  <sheetData>
    <row r="2" spans="2:6" s="17" customFormat="1" ht="25.5" customHeight="1">
      <c r="B2" s="15"/>
      <c r="C2" s="16" t="s">
        <v>5</v>
      </c>
      <c r="D2" s="16" t="s">
        <v>23</v>
      </c>
      <c r="E2" s="16" t="s">
        <v>29</v>
      </c>
      <c r="F2" s="16" t="s">
        <v>33</v>
      </c>
    </row>
    <row r="3" spans="2:6" ht="12.75">
      <c r="B3" s="18" t="s">
        <v>77</v>
      </c>
      <c r="C3" s="19">
        <v>16871347.682909455</v>
      </c>
      <c r="D3" s="19">
        <v>150114.34385264534</v>
      </c>
      <c r="E3" s="19">
        <v>1235198.2048723027</v>
      </c>
      <c r="F3" s="19">
        <f>C3-E3-D3</f>
        <v>15486035.134184508</v>
      </c>
    </row>
    <row r="4" spans="2:6" ht="12.75">
      <c r="B4" s="18" t="s">
        <v>78</v>
      </c>
      <c r="C4" s="19">
        <v>8947275.224954708</v>
      </c>
      <c r="D4" s="19">
        <v>6131741.870241719</v>
      </c>
      <c r="E4" s="19">
        <v>1228607.2163457228</v>
      </c>
      <c r="F4" s="19">
        <f aca="true" t="shared" si="0" ref="F4:F11">C4-E4-D4</f>
        <v>1586926.1383672655</v>
      </c>
    </row>
    <row r="5" spans="2:6" ht="12.75">
      <c r="B5" s="18" t="s">
        <v>79</v>
      </c>
      <c r="C5" s="19">
        <v>14803149.200219575</v>
      </c>
      <c r="D5" s="19">
        <v>6133374.889986221</v>
      </c>
      <c r="E5" s="19">
        <v>2326770.9065494803</v>
      </c>
      <c r="F5" s="19">
        <f t="shared" si="0"/>
        <v>6343003.403683875</v>
      </c>
    </row>
    <row r="6" spans="2:6" ht="12.75">
      <c r="B6" s="18" t="s">
        <v>80</v>
      </c>
      <c r="C6" s="19">
        <v>16506843.380124105</v>
      </c>
      <c r="D6" s="19">
        <v>11282901.341200024</v>
      </c>
      <c r="E6" s="19">
        <v>2227279.5147170215</v>
      </c>
      <c r="F6" s="19">
        <f t="shared" si="0"/>
        <v>2996662.5242070593</v>
      </c>
    </row>
    <row r="7" spans="2:6" ht="12.75">
      <c r="B7" s="18" t="s">
        <v>81</v>
      </c>
      <c r="C7" s="19">
        <v>8480246.715484029</v>
      </c>
      <c r="D7" s="19">
        <v>8088095.489988414</v>
      </c>
      <c r="E7" s="19">
        <v>1292618.8984724954</v>
      </c>
      <c r="F7" s="19">
        <f t="shared" si="0"/>
        <v>-900467.6729768803</v>
      </c>
    </row>
    <row r="8" spans="2:6" ht="12.75">
      <c r="B8" s="18" t="s">
        <v>82</v>
      </c>
      <c r="C8" s="19">
        <v>1155443.1480269926</v>
      </c>
      <c r="D8" s="19">
        <v>791203.6375845624</v>
      </c>
      <c r="E8" s="19">
        <v>140674.65289732465</v>
      </c>
      <c r="F8" s="19">
        <f t="shared" si="0"/>
        <v>223564.8575451055</v>
      </c>
    </row>
    <row r="9" spans="2:6" ht="12.75">
      <c r="B9" s="18" t="s">
        <v>83</v>
      </c>
      <c r="C9" s="19">
        <v>7972406.377305358</v>
      </c>
      <c r="D9" s="19">
        <v>4945999.58518522</v>
      </c>
      <c r="E9" s="19">
        <v>684478.3279056925</v>
      </c>
      <c r="F9" s="19">
        <f t="shared" si="0"/>
        <v>2341928.464214445</v>
      </c>
    </row>
    <row r="10" spans="2:6" ht="12.75">
      <c r="B10" s="18" t="s">
        <v>84</v>
      </c>
      <c r="C10" s="19">
        <v>2342671.856780923</v>
      </c>
      <c r="D10" s="19">
        <v>1287737.6831866947</v>
      </c>
      <c r="E10" s="19">
        <v>364112.1976234447</v>
      </c>
      <c r="F10" s="19">
        <f t="shared" si="0"/>
        <v>690821.9759707835</v>
      </c>
    </row>
    <row r="11" spans="2:6" ht="12.75">
      <c r="B11" s="18" t="s">
        <v>85</v>
      </c>
      <c r="C11" s="19">
        <v>17402291.116533168</v>
      </c>
      <c r="D11" s="19">
        <v>3350266.4824922485</v>
      </c>
      <c r="E11" s="19">
        <v>2880526.836580657</v>
      </c>
      <c r="F11" s="19">
        <f t="shared" si="0"/>
        <v>11171497.797460262</v>
      </c>
    </row>
    <row r="12" spans="2:6" ht="12.75">
      <c r="B12" s="20" t="s">
        <v>86</v>
      </c>
      <c r="C12" s="21">
        <f>SUM(C3:C11)</f>
        <v>94481674.70233831</v>
      </c>
      <c r="D12" s="21">
        <f>SUM(D3:D11)</f>
        <v>42161435.32371775</v>
      </c>
      <c r="E12" s="21">
        <f>SUM(E3:E11)</f>
        <v>12380266.755964141</v>
      </c>
      <c r="F12" s="21">
        <f>SUM(F3:F11)</f>
        <v>39939972.62265642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"/>
  <sheetViews>
    <sheetView showGridLines="0" workbookViewId="0" topLeftCell="A1">
      <selection activeCell="D8" sqref="D8"/>
    </sheetView>
  </sheetViews>
  <sheetFormatPr defaultColWidth="9.140625" defaultRowHeight="12.75"/>
  <cols>
    <col min="3" max="4" width="11.28125" style="0" customWidth="1"/>
    <col min="5" max="5" width="10.7109375" style="0" customWidth="1"/>
    <col min="6" max="6" width="11.28125" style="0" customWidth="1"/>
  </cols>
  <sheetData>
    <row r="2" spans="2:6" ht="25.5">
      <c r="B2" s="22"/>
      <c r="C2" s="23" t="s">
        <v>5</v>
      </c>
      <c r="D2" s="23" t="s">
        <v>23</v>
      </c>
      <c r="E2" s="23" t="s">
        <v>29</v>
      </c>
      <c r="F2" s="23" t="s">
        <v>33</v>
      </c>
    </row>
    <row r="3" spans="2:6" ht="12.75">
      <c r="B3" s="18" t="s">
        <v>77</v>
      </c>
      <c r="C3" s="19">
        <f>Rosja!C3*3.14</f>
        <v>52976031.72433569</v>
      </c>
      <c r="D3" s="19">
        <f>Rosja!D3*3.14</f>
        <v>471359.0396973064</v>
      </c>
      <c r="E3" s="19">
        <f>Rosja!E3*3.14</f>
        <v>3878522.363299031</v>
      </c>
      <c r="F3" s="19">
        <f>Rosja!F3*3.14</f>
        <v>48626150.321339354</v>
      </c>
    </row>
    <row r="4" spans="2:6" ht="12.75">
      <c r="B4" s="18" t="s">
        <v>78</v>
      </c>
      <c r="C4" s="19">
        <f>Rosja!C4*3.14</f>
        <v>28094444.206357785</v>
      </c>
      <c r="D4" s="19">
        <f>Rosja!D4*3.14</f>
        <v>19253669.472558998</v>
      </c>
      <c r="E4" s="19">
        <f>Rosja!E4*3.14</f>
        <v>3857826.65932557</v>
      </c>
      <c r="F4" s="19">
        <f>Rosja!F4*3.14</f>
        <v>4982948.074473213</v>
      </c>
    </row>
    <row r="5" spans="2:6" ht="12.75">
      <c r="B5" s="18" t="s">
        <v>79</v>
      </c>
      <c r="C5" s="19">
        <f>Rosja!C5*3.14</f>
        <v>46481888.48868947</v>
      </c>
      <c r="D5" s="19">
        <f>Rosja!D5*3.14</f>
        <v>19258797.154556733</v>
      </c>
      <c r="E5" s="19">
        <f>Rosja!E5*3.14</f>
        <v>7306060.646565368</v>
      </c>
      <c r="F5" s="19">
        <f>Rosja!F5*3.14</f>
        <v>19917030.68756737</v>
      </c>
    </row>
    <row r="6" spans="2:6" ht="12.75">
      <c r="B6" s="18" t="s">
        <v>80</v>
      </c>
      <c r="C6" s="19">
        <f>Rosja!C6*3.14</f>
        <v>51831488.21358969</v>
      </c>
      <c r="D6" s="19">
        <f>Rosja!D6*3.14</f>
        <v>35428310.21136808</v>
      </c>
      <c r="E6" s="19">
        <f>Rosja!E6*3.14</f>
        <v>6993657.676211447</v>
      </c>
      <c r="F6" s="19">
        <f>Rosja!F6*3.14</f>
        <v>9409520.326010166</v>
      </c>
    </row>
    <row r="7" spans="2:6" ht="12.75">
      <c r="B7" s="18" t="s">
        <v>81</v>
      </c>
      <c r="C7" s="19">
        <f>Rosja!C7*3.14</f>
        <v>26627974.68661985</v>
      </c>
      <c r="D7" s="19">
        <f>Rosja!D7*3.14</f>
        <v>25396619.83856362</v>
      </c>
      <c r="E7" s="19">
        <f>Rosja!E7*3.14</f>
        <v>4058823.3412036356</v>
      </c>
      <c r="F7" s="19">
        <f>Rosja!F7*3.14</f>
        <v>-2827468.4931474044</v>
      </c>
    </row>
    <row r="8" spans="2:6" ht="12.75">
      <c r="B8" s="18" t="s">
        <v>82</v>
      </c>
      <c r="C8" s="19">
        <f>Rosja!C8*3.14</f>
        <v>3628091.484804757</v>
      </c>
      <c r="D8" s="19">
        <f>Rosja!D8*3.14</f>
        <v>2484379.422015526</v>
      </c>
      <c r="E8" s="19">
        <f>Rosja!E8*3.14</f>
        <v>441718.4100975994</v>
      </c>
      <c r="F8" s="19">
        <f>Rosja!F8*3.14</f>
        <v>701993.6526916313</v>
      </c>
    </row>
    <row r="9" spans="2:6" ht="12.75">
      <c r="B9" s="18" t="s">
        <v>83</v>
      </c>
      <c r="C9" s="19">
        <f>Rosja!C9*3.14</f>
        <v>25033356.024738826</v>
      </c>
      <c r="D9" s="19">
        <f>Rosja!D9*3.14</f>
        <v>15530438.697481593</v>
      </c>
      <c r="E9" s="19">
        <f>Rosja!E9*3.14</f>
        <v>2149261.9496238744</v>
      </c>
      <c r="F9" s="19">
        <f>Rosja!F9*3.14</f>
        <v>7353655.377633357</v>
      </c>
    </row>
    <row r="10" spans="2:6" ht="12.75">
      <c r="B10" s="18" t="s">
        <v>84</v>
      </c>
      <c r="C10" s="19">
        <f>Rosja!C10*3.14</f>
        <v>7355989.630292098</v>
      </c>
      <c r="D10" s="19">
        <f>Rosja!D10*3.14</f>
        <v>4043496.3252062215</v>
      </c>
      <c r="E10" s="19">
        <f>Rosja!E10*3.14</f>
        <v>1143312.3005376165</v>
      </c>
      <c r="F10" s="19">
        <f>Rosja!F10*3.14</f>
        <v>2169181.0045482605</v>
      </c>
    </row>
    <row r="11" spans="2:6" ht="12.75">
      <c r="B11" s="18" t="s">
        <v>85</v>
      </c>
      <c r="C11" s="19">
        <f>Rosja!C11*3.14</f>
        <v>54643194.105914146</v>
      </c>
      <c r="D11" s="19">
        <f>Rosja!D11*3.14</f>
        <v>10519836.75502566</v>
      </c>
      <c r="E11" s="19">
        <f>Rosja!E11*3.14</f>
        <v>9044854.266863262</v>
      </c>
      <c r="F11" s="19">
        <f>Rosja!F11*3.14</f>
        <v>35078503.08402523</v>
      </c>
    </row>
    <row r="12" spans="2:6" ht="12.75">
      <c r="B12" s="20" t="s">
        <v>86</v>
      </c>
      <c r="C12" s="21">
        <f>SUM(C3:C11)</f>
        <v>296672458.5653423</v>
      </c>
      <c r="D12" s="21">
        <f>SUM(D3:D11)</f>
        <v>132386906.91647373</v>
      </c>
      <c r="E12" s="21">
        <f>SUM(E3:E11)</f>
        <v>38874037.613727406</v>
      </c>
      <c r="F12" s="21">
        <f>SUM(F3:F11)</f>
        <v>125411514.0351412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2009-04-17T07:34:38Z</dcterms:created>
  <dcterms:modified xsi:type="dcterms:W3CDTF">2009-09-08T11:57:35Z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